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isma ogólne 2019\261 Przetargi\5 Przebudowa 1193K i 1155K_ Fund. Dróg Samorząd\zał. 2 Kosztorysy ofertowe\"/>
    </mc:Choice>
  </mc:AlternateContent>
  <bookViews>
    <workbookView xWindow="480" yWindow="105" windowWidth="27795" windowHeight="12600" activeTab="2"/>
  </bookViews>
  <sheets>
    <sheet name="Część Drogowa" sheetId="1" r:id="rId1"/>
    <sheet name="Onakowanie" sheetId="2" r:id="rId2"/>
    <sheet name="Arkusz1" sheetId="3" r:id="rId3"/>
  </sheets>
  <definedNames>
    <definedName name="_xlnm.Print_Area" localSheetId="2">Arkusz1!$A$1:$C$17</definedName>
    <definedName name="_xlnm.Print_Area" localSheetId="0">'Część Drogowa'!$A$1:$F$67</definedName>
    <definedName name="_xlnm.Print_Area" localSheetId="1">Onakowanie!$A$1:$F$24</definedName>
  </definedNames>
  <calcPr calcId="152511"/>
</workbook>
</file>

<file path=xl/calcChain.xml><?xml version="1.0" encoding="utf-8"?>
<calcChain xmlns="http://schemas.openxmlformats.org/spreadsheetml/2006/main">
  <c r="F15" i="2" l="1"/>
  <c r="F14" i="2"/>
  <c r="F12" i="2"/>
  <c r="F10" i="2"/>
  <c r="F9" i="2"/>
  <c r="F8" i="2"/>
  <c r="F7" i="2"/>
  <c r="F6" i="2"/>
  <c r="F16" i="2" s="1"/>
  <c r="F17" i="2" l="1"/>
  <c r="F18" i="2" s="1"/>
  <c r="F55" i="1"/>
  <c r="F56" i="1"/>
  <c r="F57" i="1"/>
  <c r="F58" i="1"/>
  <c r="F54" i="1"/>
  <c r="F48" i="1"/>
  <c r="F49" i="1"/>
  <c r="F50" i="1"/>
  <c r="F51" i="1"/>
  <c r="F52" i="1"/>
  <c r="F47" i="1"/>
  <c r="F44" i="1"/>
  <c r="F45" i="1"/>
  <c r="F43" i="1"/>
  <c r="F40" i="1"/>
  <c r="F41" i="1"/>
  <c r="F39" i="1"/>
  <c r="F29" i="1"/>
  <c r="F30" i="1"/>
  <c r="F31" i="1"/>
  <c r="F32" i="1"/>
  <c r="F33" i="1"/>
  <c r="F34" i="1"/>
  <c r="F35" i="1"/>
  <c r="F36" i="1"/>
  <c r="F37" i="1"/>
  <c r="F28" i="1"/>
  <c r="F21" i="1"/>
  <c r="F22" i="1"/>
  <c r="F23" i="1"/>
  <c r="F24" i="1"/>
  <c r="F25" i="1"/>
  <c r="F26" i="1"/>
  <c r="F20" i="1"/>
  <c r="F18" i="1"/>
  <c r="F7" i="1"/>
  <c r="F8" i="1"/>
  <c r="F9" i="1"/>
  <c r="F10" i="1"/>
  <c r="F11" i="1"/>
  <c r="F12" i="1"/>
  <c r="F13" i="1"/>
  <c r="F14" i="1"/>
  <c r="F15" i="1"/>
  <c r="F16" i="1"/>
  <c r="F6" i="1"/>
  <c r="F59" i="1" l="1"/>
  <c r="F60" i="1" l="1"/>
  <c r="F61" i="1" l="1"/>
</calcChain>
</file>

<file path=xl/sharedStrings.xml><?xml version="1.0" encoding="utf-8"?>
<sst xmlns="http://schemas.openxmlformats.org/spreadsheetml/2006/main" count="227" uniqueCount="157">
  <si>
    <t>Lp.</t>
  </si>
  <si>
    <t>Opis i wyliczneia</t>
  </si>
  <si>
    <t>j.m.</t>
  </si>
  <si>
    <t>Razem</t>
  </si>
  <si>
    <t>Cena Jedn.</t>
  </si>
  <si>
    <t>Wartość</t>
  </si>
  <si>
    <t>szt.</t>
  </si>
  <si>
    <t>m3</t>
  </si>
  <si>
    <t>m2</t>
  </si>
  <si>
    <t>Podatek VAT 23% [zł]</t>
  </si>
  <si>
    <t>Wartość kosztorysowa robót bez podatku VAT  [zł]</t>
  </si>
  <si>
    <t>Ogółem wartość kosztorysowa robót brutto [zł]</t>
  </si>
  <si>
    <t>1</t>
  </si>
  <si>
    <t/>
  </si>
  <si>
    <t>Roboty przygotowawcze</t>
  </si>
  <si>
    <t>1.1</t>
  </si>
  <si>
    <t>Roboty pomiarowe przy liniowych robotach ziemnych - trasa drogi w terenie równinnym_x000D_
tyczenie trasy i punktów wysokościowych</t>
  </si>
  <si>
    <t>Mechaniczne karczowanie zagajników średniej gęstości- zagospodarowaniem  karpiny przez wykonawcę</t>
  </si>
  <si>
    <t>Mechaniczne ścinanie poboczy o grub. 10 cm</t>
  </si>
  <si>
    <t>Rozebranie nawierzchni z kostki betonowej - zjazdy do ponownego odtworzenia</t>
  </si>
  <si>
    <t>Mechaniczne rozebranie podbudowy betonowej o grubości 12 cm -rozebranie zjazdów betonowyc</t>
  </si>
  <si>
    <t>Ręczne rozebranie podbudowy z mas mineralno-bitumicznych o grubości 4 cm- zjazdów bitumicznych</t>
  </si>
  <si>
    <t>Rozebranie chodników, wysepek przystankowych i przejść dla pieszych z płyt betonowych 50x50x7 cm na podsypce piaskowej- rozebrane zjazdów z płytek chodnikowych i drobnych elementów betonowych prefabrykowanych</t>
  </si>
  <si>
    <t>Rozebranie przepustów rurowych - rury betonowe o śr. 50 cm - pod zjazdami</t>
  </si>
  <si>
    <t>Rozebranie przepustów rurowych - ścianki czołowe i ławy betonowe</t>
  </si>
  <si>
    <t>Roboty remontowe - frezowanie nawierzchni bitumicznej o gr. 7 cm z wywozem materiału z rozbiórki na odl. do 1 km - 18,5+10,23/0,07 = 410,43</t>
  </si>
  <si>
    <t>Wywiezienie gruzu z terenu rozbiórki przy mechanicznym załadowaniu i wyładowaniu samochodem samowyładowczym na odległość 2 km</t>
  </si>
  <si>
    <t>km</t>
  </si>
  <si>
    <t>ha</t>
  </si>
  <si>
    <t>m</t>
  </si>
  <si>
    <t>2</t>
  </si>
  <si>
    <t>Roboty ziemne</t>
  </si>
  <si>
    <t>2.1</t>
  </si>
  <si>
    <t>Roboty ziemne wykon.koparkami przedsiębiernymi o poj.łyżki 0.40 m3 w gr.kat.III z transp.urobku samochod.samowyładowczymi na odległość do 2 km- pogłębienie rowów</t>
  </si>
  <si>
    <t>3</t>
  </si>
  <si>
    <t>Odwodnienie</t>
  </si>
  <si>
    <t>3.1</t>
  </si>
  <si>
    <t>Oczyszczenie przepustów o śr. 1.0 m z namułu-przepusty pod koroną drogi wraz z odwozem na odległość do 1km</t>
  </si>
  <si>
    <t>Przepusty rurowe pod zjazdami - rury betonowe o śr. 40 cm</t>
  </si>
  <si>
    <t>Przepusty rurowe pod zjazdami - rury betonowe o śr. 50 cm</t>
  </si>
  <si>
    <t>Przepusty rurowe pod zjazdami - rury betonowe o śr. 60 cm</t>
  </si>
  <si>
    <t>Obudowy wlotów (wylotów) prefabrykowane wyloty przepustów pod zjazdami</t>
  </si>
  <si>
    <t>szt</t>
  </si>
  <si>
    <t>Odwodnienie liniowe-na wjeździe do posesji km 0+112,58</t>
  </si>
  <si>
    <t>Umocnienie skarp i dna rowów płytami ażurowymi na podsypce cementowo-piaskowej -płyta ażurowa 60*40*10</t>
  </si>
  <si>
    <t>4</t>
  </si>
  <si>
    <t>Podbudowy</t>
  </si>
  <si>
    <t>4.1</t>
  </si>
  <si>
    <t>Korytowanie wykon.koparkami przedsiębiernymi o poj.łyżki 0.40 m3 w gr.kat.III z transp.urobku samochod.samowyładowczymi na odległość do 1 km- poszerzenia +zjazdy+zatoka+chodniki</t>
  </si>
  <si>
    <t>Nakłady uzupełn.za każde dalsze rozp. 0.5 km transportu ponad 1 km samochodami samowyładowczymi po drogach utwardzonych ziemi kat.III-IV</t>
  </si>
  <si>
    <t>Mechanicze zagęszczenie warstwy odcinajaca na poszerzeniach+zatoka - grubość warstwy po zag. 10 cm</t>
  </si>
  <si>
    <t>Warstwa dolna podbudowy z kruszyw łamanych gr. 20 cm-poszerzenia</t>
  </si>
  <si>
    <t>Warstwa górna podbudowy z kruszyw łamanych gr. 15 cm -chodniki</t>
  </si>
  <si>
    <t>Podbudowy z mieszanek mineralno-bitumicznych asfaltowych gr. 7 cm</t>
  </si>
  <si>
    <t>Podbudowa betonowa z dylatacją - grubość warstwy po zagęszczeniu 12 cm_zatoka -20cm</t>
  </si>
  <si>
    <t>Stabilizacja istniejącej nawierzchni bitumicznej jako podbudowa MCE gr.20cm wra z doziarnieniem kruszywem km 0+997-2+000</t>
  </si>
  <si>
    <t>Skropienie nawierzchni drogowej asfaltem, jezdnia</t>
  </si>
  <si>
    <t>Mechaniczne czyszczenie nawierzchni drogowej ulepszonej (bitum)</t>
  </si>
  <si>
    <t>5</t>
  </si>
  <si>
    <t>Nawierzchnie</t>
  </si>
  <si>
    <t>5.1</t>
  </si>
  <si>
    <t>Wyrownanie istniejącej podbudowy mieszanką mineralno-asfaltowa z wbudowaniem mechanicznym AC 16W na istniejącej nawierzchni</t>
  </si>
  <si>
    <t>t</t>
  </si>
  <si>
    <t>Nawierzchnia z mieszanek mineralno-bitumicznych grysowych - warstwa wiążąca na poszerzeniach 4cm AC16W - 5cm po zagęszczeniu</t>
  </si>
  <si>
    <t>Nawierzchnia z mieszanek mineralno-bitumicznych grysowych - warstwa ścieralna asfaltowa - grubość po zagęszcz. 3 cm - jezdnia ist.  +poszerzenia+zjazdy bitumiczne AC11S -4cm po zagęszczeniu</t>
  </si>
  <si>
    <t>6</t>
  </si>
  <si>
    <t>Roboty wykończeniowe</t>
  </si>
  <si>
    <t>6.1</t>
  </si>
  <si>
    <t>wzmocnienie  poboczy destruktem bitumicznym z frezowania rozścielany ręcznie - grubość po zagęszczeniu 5 cm</t>
  </si>
  <si>
    <t>Nawierzchnia z kostki kamiennej rzędowej o wysokości 18 cm na podsypce cementowo-piaskowej -zatoka autobsowa</t>
  </si>
  <si>
    <t>Umocnienie zjazdów z kruszywa łamanego - warstwa górna o grubości po zagęszczeniu 8 cm- zjazdy 15cm</t>
  </si>
  <si>
    <t>7</t>
  </si>
  <si>
    <t>Elementy ulic</t>
  </si>
  <si>
    <t>7.1</t>
  </si>
  <si>
    <t>Układanie nawierzchni chodników i placów z betonowej kostki brukowej gr. 6 i 8 cm - 21-50 elementów/m2</t>
  </si>
  <si>
    <t>Odtworzenie zjzdów z kostki</t>
  </si>
  <si>
    <t>Ława betonowe pod obrzeża</t>
  </si>
  <si>
    <t>Obrzeża betonowe o wymiarach 30x8 cm na podsypce cementowo-piaskowej z wypełnieniem spoin zaprawą cementową</t>
  </si>
  <si>
    <t>Ława pod krawężniki betonowa z oporem</t>
  </si>
  <si>
    <t>Krawężniki betonowe wystające o wymiarach 15x30 cm na podsypce piaskowej- zatoka autobusowa i ograniczenie dla wjazdów</t>
  </si>
  <si>
    <t>8</t>
  </si>
  <si>
    <t>Inne roboty</t>
  </si>
  <si>
    <t>8.1</t>
  </si>
  <si>
    <t>Demontaż opraw oświetlenia zewnętrznego na trzpieniu słupa lub wysięgniku</t>
  </si>
  <si>
    <t>kpl</t>
  </si>
  <si>
    <t>Demontaż wysięgników rurowych o ciężarze do 30 kg mocowanych na słupie lub ścianie</t>
  </si>
  <si>
    <t>Wymiana wysięgników rurowych o ciężarze 15-30 kg mocowanych na słupie</t>
  </si>
  <si>
    <t>Montaż opraw oświetlenia zewnętrznego na wysięgniku</t>
  </si>
  <si>
    <t>szt.żył</t>
  </si>
  <si>
    <t>Oznakowanie pionowe</t>
  </si>
  <si>
    <t>Zdejmowanie drogowskazów jednoramiennych</t>
  </si>
  <si>
    <t>Rozebranie słupków do znaków</t>
  </si>
  <si>
    <t>Słupki do znaków drogowych z rur stalowych o śr. 70 mm</t>
  </si>
  <si>
    <t>Przymocowanie tablic znaków drogowych zakazu, nakazu, ostrzegawczych, informacyjnych o powierzchni do 0.3 m2</t>
  </si>
  <si>
    <t>Znaki interaktywne zasilane solarami</t>
  </si>
  <si>
    <t>Oznakowanie poziome</t>
  </si>
  <si>
    <t>Ręczne malowanie linii na skrzyżowaniach i przejściach dla pieszych farbą chemoutwardzalną grubowarstwową</t>
  </si>
  <si>
    <t>Bariery energochłonne</t>
  </si>
  <si>
    <t>Rozebranie barier stalowych pojedynczych</t>
  </si>
  <si>
    <t>Bariery ochronne stalowe jednostronne o masie 39.0 kg/m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</si>
  <si>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</si>
  <si>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</si>
  <si>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</si>
  <si>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</si>
  <si>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</si>
  <si>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</si>
  <si>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</si>
  <si>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</si>
  <si>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</si>
  <si>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</si>
  <si>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3.2</t>
  </si>
  <si>
    <t>3.3</t>
  </si>
  <si>
    <t>3.4</t>
  </si>
  <si>
    <t>3.5</t>
  </si>
  <si>
    <t>3.6</t>
  </si>
  <si>
    <t>3.7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</si>
  <si>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</si>
  <si>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</si>
  <si>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</si>
  <si>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</si>
  <si>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</si>
  <si>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</si>
  <si>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</si>
  <si>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</si>
  <si>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</si>
  <si>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5.2</t>
  </si>
  <si>
    <t>5.3</t>
  </si>
  <si>
    <t>6.2</t>
  </si>
  <si>
    <t>6.3</t>
  </si>
  <si>
    <t>7.2</t>
  </si>
  <si>
    <t>7.3</t>
  </si>
  <si>
    <t>7.4</t>
  </si>
  <si>
    <t>7.5</t>
  </si>
  <si>
    <t>7.6</t>
  </si>
  <si>
    <t>8.2</t>
  </si>
  <si>
    <t>8.3</t>
  </si>
  <si>
    <t>8.4</t>
  </si>
  <si>
    <t>KOSZTORYS OFERTOWY  -  ZBIORCZY</t>
  </si>
  <si>
    <t>/ tabela elementów rozliczeniowych /</t>
  </si>
  <si>
    <t>LP</t>
  </si>
  <si>
    <t>NAZWA ODCINKA</t>
  </si>
  <si>
    <t>WARTOŚĆ ROBÓT BRUTTO</t>
  </si>
  <si>
    <t>Kosztorys nr 1 – roboty drogowe</t>
  </si>
  <si>
    <t>RAZEM WARTOŚĆ ROBÓT BRUTTO</t>
  </si>
  <si>
    <t>PODATEK VAT    %</t>
  </si>
  <si>
    <t>RAZEM WARTOŚĆ ROBÓT NETTO</t>
  </si>
  <si>
    <t>Kosztorys nr 2 – oznakowanie</t>
  </si>
  <si>
    <t>Nr sprawy SE.261.5.2019</t>
  </si>
  <si>
    <t>Zał.2 do SIWZ</t>
  </si>
  <si>
    <t xml:space="preserve">Zad. 1  PRZEBUDOWA DROGI POWIATOWEJ NR 1193K RELACJI CHRAPY-PRZYBYSŁAWICE-KSIĄŻ WIELKI ODCINKEK PRZYBYSŁAWICE - GR. GMINY  DŁ.  4+703 KM, km 0+000-4+703 </t>
  </si>
  <si>
    <t>Miejscowość,  data</t>
  </si>
  <si>
    <t>podpis i pieczęć oferenta</t>
  </si>
  <si>
    <t xml:space="preserve">KOSZTORYS OFERTOWY - roboty drogowe </t>
  </si>
  <si>
    <t>KOSZTORYS OFERTOWY - oznakowanie</t>
  </si>
  <si>
    <t>Zad. 1  PRZEBUDOWA DROGI POWIATOWEJ NR 1193K RELACJI CHRAPY-PRZYBYSŁAWICE-KSIĄŻ WIELKI DŁ ODCINKA 4+703 KM, km 0+000 - 4+703</t>
  </si>
  <si>
    <t>Miejscowość, data</t>
  </si>
  <si>
    <t>Zad. 1  PRZEBUDOW DROGI POWIATOWEJ NR 1193K RELACJI CHRAPY-PRZYBYSŁAWICE-KSIĄŻ WIELKI DŁ ODCINKA 4+703 KM, km 0+000 - 4+703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</si>
</sst>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0.00####"/>
    <numFmt numFmtId="165" formatCode="#,##0.00&quot; zł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13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8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2">
    <xf numFmtId="0" fontId="0" fillId="0" borderId="0"/>
    <xf numFmtId="0" fontId="8" fillId="0" borderId="0"/>
  </cellStyleXfs>
  <cellXfs count="57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/>
    <xf numFmtId="2" fontId="1" fillId="0" borderId="1" xfId="0" applyNumberFormat="1" applyFont="1" applyBorder="1"/>
    <xf numFmtId="4" fontId="0" fillId="0" borderId="1" xfId="0" applyNumberFormat="1" applyBorder="1"/>
    <xf numFmtId="49" fontId="0" fillId="2" borderId="3" xfId="0" applyNumberFormat="1" applyFill="1" applyBorder="1" applyAlignment="1">
      <alignment vertical="top" wrapText="1"/>
    </xf>
    <xf numFmtId="49" fontId="0" fillId="3" borderId="3" xfId="0" applyNumberFormat="1" applyFill="1" applyBorder="1" applyAlignment="1">
      <alignment vertical="top" wrapText="1"/>
    </xf>
    <xf numFmtId="164" fontId="0" fillId="3" borderId="3" xfId="0" applyNumberFormat="1" applyFill="1" applyBorder="1" applyAlignment="1">
      <alignment wrapText="1"/>
    </xf>
    <xf numFmtId="49" fontId="0" fillId="3" borderId="9" xfId="0" applyNumberFormat="1" applyFill="1" applyBorder="1" applyAlignment="1">
      <alignment vertical="top" wrapText="1"/>
    </xf>
    <xf numFmtId="164" fontId="0" fillId="3" borderId="9" xfId="0" applyNumberFormat="1" applyFill="1" applyBorder="1" applyAlignment="1">
      <alignment wrapText="1"/>
    </xf>
    <xf numFmtId="49" fontId="2" fillId="3" borderId="3" xfId="0" applyNumberFormat="1" applyFont="1" applyFill="1" applyBorder="1" applyAlignment="1">
      <alignment vertical="top" wrapText="1"/>
    </xf>
    <xf numFmtId="2" fontId="3" fillId="0" borderId="1" xfId="0" applyNumberFormat="1" applyFont="1" applyBorder="1"/>
    <xf numFmtId="164" fontId="2" fillId="3" borderId="3" xfId="0" applyNumberFormat="1" applyFont="1" applyFill="1" applyBorder="1" applyAlignment="1">
      <alignment wrapText="1"/>
    </xf>
    <xf numFmtId="0" fontId="8" fillId="0" borderId="0" xfId="1"/>
    <xf numFmtId="0" fontId="9" fillId="0" borderId="3" xfId="1" applyFont="1" applyBorder="1" applyAlignment="1">
      <alignment horizontal="center" vertical="center"/>
    </xf>
    <xf numFmtId="0" fontId="9" fillId="0" borderId="9" xfId="1" applyFont="1" applyBorder="1" applyAlignment="1">
      <alignment horizontal="center"/>
    </xf>
    <xf numFmtId="0" fontId="10" fillId="0" borderId="10" xfId="1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11" fillId="0" borderId="0" xfId="0" applyFont="1" applyBorder="1" applyAlignment="1">
      <alignment horizontal="right" vertical="center" wrapText="1"/>
    </xf>
    <xf numFmtId="0" fontId="12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/>
    </xf>
    <xf numFmtId="165" fontId="10" fillId="0" borderId="10" xfId="1" applyNumberFormat="1" applyFont="1" applyBorder="1" applyAlignment="1">
      <alignment horizontal="center" vertical="center"/>
    </xf>
    <xf numFmtId="165" fontId="12" fillId="0" borderId="10" xfId="1" applyNumberFormat="1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3" fillId="0" borderId="1" xfId="0" applyFont="1" applyBorder="1" applyAlignment="1">
      <alignment vertical="center"/>
    </xf>
    <xf numFmtId="0" fontId="13" fillId="0" borderId="1" xfId="0" applyFont="1" applyBorder="1"/>
    <xf numFmtId="0" fontId="0" fillId="0" borderId="2" xfId="0" applyFont="1" applyBorder="1"/>
    <xf numFmtId="0" fontId="0" fillId="0" borderId="2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Font="1" applyBorder="1" applyAlignment="1">
      <alignment horizontal="right"/>
    </xf>
    <xf numFmtId="0" fontId="14" fillId="0" borderId="2" xfId="0" applyFont="1" applyBorder="1" applyAlignment="1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horizontal="right" vertical="top"/>
    </xf>
    <xf numFmtId="0" fontId="0" fillId="0" borderId="1" xfId="0" applyBorder="1" applyAlignment="1">
      <alignment horizontal="right"/>
    </xf>
    <xf numFmtId="49" fontId="0" fillId="2" borderId="4" xfId="0" applyNumberFormat="1" applyFill="1" applyBorder="1" applyAlignment="1">
      <alignment horizontal="center" vertical="top" wrapText="1"/>
    </xf>
    <xf numFmtId="49" fontId="0" fillId="2" borderId="5" xfId="0" applyNumberFormat="1" applyFill="1" applyBorder="1" applyAlignment="1">
      <alignment horizontal="center" vertical="top" wrapText="1"/>
    </xf>
    <xf numFmtId="49" fontId="0" fillId="2" borderId="6" xfId="0" applyNumberForma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horizontal="center" vertical="top" wrapText="1"/>
    </xf>
    <xf numFmtId="49" fontId="0" fillId="2" borderId="0" xfId="0" applyNumberFormat="1" applyFill="1" applyBorder="1" applyAlignment="1">
      <alignment horizontal="center" vertical="top" wrapText="1"/>
    </xf>
    <xf numFmtId="49" fontId="0" fillId="2" borderId="8" xfId="0" applyNumberForma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0" fontId="9" fillId="0" borderId="10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Normalny_zał. 3 zbiorówk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zoomScaleNormal="100" workbookViewId="0">
      <selection activeCell="A2" sqref="A2:F2"/>
    </sheetView>
  </sheetViews>
  <sheetFormatPr defaultRowHeight="15" x14ac:dyDescent="0.25"/>
  <cols>
    <col min="1" max="1" width="6.140625" customWidth="1"/>
    <col min="2" max="2" width="61" customWidth="1"/>
    <col min="4" max="6" width="12.85546875" customWidth="1"/>
  </cols>
  <sheetData>
    <row r="1" spans="1:6" s="23" customFormat="1" ht="15.75" x14ac:dyDescent="0.25">
      <c r="B1" s="24" t="s">
        <v>147</v>
      </c>
      <c r="E1" s="33" t="s">
        <v>148</v>
      </c>
      <c r="F1" s="33"/>
    </row>
    <row r="2" spans="1:6" ht="15.75" x14ac:dyDescent="0.25">
      <c r="A2" s="34" t="s">
        <v>152</v>
      </c>
      <c r="B2" s="34"/>
      <c r="C2" s="34"/>
      <c r="D2" s="34"/>
      <c r="E2" s="34"/>
      <c r="F2" s="34"/>
    </row>
    <row r="3" spans="1:6" ht="30" customHeight="1" x14ac:dyDescent="0.25">
      <c r="A3" s="35" t="s">
        <v>149</v>
      </c>
      <c r="B3" s="36"/>
      <c r="C3" s="36"/>
      <c r="D3" s="36"/>
      <c r="E3" s="36"/>
      <c r="F3" s="36"/>
    </row>
    <row r="4" spans="1:6" ht="15.75" x14ac:dyDescent="0.25">
      <c r="A4" s="25" t="s">
        <v>0</v>
      </c>
      <c r="B4" s="26" t="s">
        <v>1</v>
      </c>
      <c r="C4" s="26" t="s">
        <v>2</v>
      </c>
      <c r="D4" s="26" t="s">
        <v>3</v>
      </c>
      <c r="E4" s="26" t="s">
        <v>4</v>
      </c>
      <c r="F4" s="26" t="s">
        <v>5</v>
      </c>
    </row>
    <row r="5" spans="1:6" x14ac:dyDescent="0.25">
      <c r="A5" s="5" t="s">
        <v>12</v>
      </c>
      <c r="B5" s="39" t="s">
        <v>14</v>
      </c>
      <c r="C5" s="40"/>
      <c r="D5" s="40"/>
      <c r="E5" s="40"/>
      <c r="F5" s="41"/>
    </row>
    <row r="6" spans="1:6" ht="45" x14ac:dyDescent="0.25">
      <c r="A6" s="6" t="s">
        <v>15</v>
      </c>
      <c r="B6" s="6" t="s">
        <v>16</v>
      </c>
      <c r="C6" s="6" t="s">
        <v>27</v>
      </c>
      <c r="D6" s="7">
        <v>4.7030000000000003</v>
      </c>
      <c r="E6" s="3"/>
      <c r="F6" s="3">
        <f>D6*E6</f>
        <v>0</v>
      </c>
    </row>
    <row r="7" spans="1:6" ht="30" x14ac:dyDescent="0.25">
      <c r="A7" s="6" t="s">
        <v>100</v>
      </c>
      <c r="B7" s="6" t="s">
        <v>17</v>
      </c>
      <c r="C7" s="6" t="s">
        <v>28</v>
      </c>
      <c r="D7" s="7">
        <v>0.9</v>
      </c>
      <c r="E7" s="3"/>
      <c r="F7" s="3">
        <f t="shared" ref="F7:F16" si="0">D7*E7</f>
        <v>0</v>
      </c>
    </row>
    <row r="8" spans="1:6" ht="38.25" customHeight="1" x14ac:dyDescent="0.25">
      <c r="A8" s="6" t="s">
        <v>101</v>
      </c>
      <c r="B8" s="6" t="s">
        <v>18</v>
      </c>
      <c r="C8" s="6" t="s">
        <v>8</v>
      </c>
      <c r="D8" s="7">
        <v>5513.2</v>
      </c>
      <c r="E8" s="3"/>
      <c r="F8" s="3">
        <f t="shared" si="0"/>
        <v>0</v>
      </c>
    </row>
    <row r="9" spans="1:6" ht="30" x14ac:dyDescent="0.25">
      <c r="A9" s="6" t="s">
        <v>102</v>
      </c>
      <c r="B9" s="6" t="s">
        <v>19</v>
      </c>
      <c r="C9" s="6" t="s">
        <v>8</v>
      </c>
      <c r="D9" s="7">
        <v>354.33</v>
      </c>
      <c r="E9" s="3"/>
      <c r="F9" s="3">
        <f t="shared" si="0"/>
        <v>0</v>
      </c>
    </row>
    <row r="10" spans="1:6" ht="30" x14ac:dyDescent="0.25">
      <c r="A10" s="6" t="s">
        <v>103</v>
      </c>
      <c r="B10" s="6" t="s">
        <v>20</v>
      </c>
      <c r="C10" s="6" t="s">
        <v>8</v>
      </c>
      <c r="D10" s="7">
        <v>176.66</v>
      </c>
      <c r="E10" s="3"/>
      <c r="F10" s="3">
        <f t="shared" si="0"/>
        <v>0</v>
      </c>
    </row>
    <row r="11" spans="1:6" ht="30" x14ac:dyDescent="0.25">
      <c r="A11" s="6" t="s">
        <v>104</v>
      </c>
      <c r="B11" s="6" t="s">
        <v>21</v>
      </c>
      <c r="C11" s="6" t="s">
        <v>8</v>
      </c>
      <c r="D11" s="7">
        <v>99.17</v>
      </c>
      <c r="E11" s="3"/>
      <c r="F11" s="3">
        <f t="shared" si="0"/>
        <v>0</v>
      </c>
    </row>
    <row r="12" spans="1:6" ht="60" x14ac:dyDescent="0.25">
      <c r="A12" s="6" t="s">
        <v>105</v>
      </c>
      <c r="B12" s="6" t="s">
        <v>22</v>
      </c>
      <c r="C12" s="6" t="s">
        <v>8</v>
      </c>
      <c r="D12" s="7">
        <v>117.74</v>
      </c>
      <c r="E12" s="3"/>
      <c r="F12" s="3">
        <f t="shared" si="0"/>
        <v>0</v>
      </c>
    </row>
    <row r="13" spans="1:6" ht="30" x14ac:dyDescent="0.25">
      <c r="A13" s="6" t="s">
        <v>106</v>
      </c>
      <c r="B13" s="6" t="s">
        <v>23</v>
      </c>
      <c r="C13" s="6" t="s">
        <v>29</v>
      </c>
      <c r="D13" s="7">
        <v>424</v>
      </c>
      <c r="E13" s="3"/>
      <c r="F13" s="3">
        <f t="shared" si="0"/>
        <v>0</v>
      </c>
    </row>
    <row r="14" spans="1:6" ht="30" x14ac:dyDescent="0.25">
      <c r="A14" s="6" t="s">
        <v>107</v>
      </c>
      <c r="B14" s="6" t="s">
        <v>24</v>
      </c>
      <c r="C14" s="6" t="s">
        <v>7</v>
      </c>
      <c r="D14" s="7">
        <v>66.5</v>
      </c>
      <c r="E14" s="3"/>
      <c r="F14" s="3">
        <f t="shared" si="0"/>
        <v>0</v>
      </c>
    </row>
    <row r="15" spans="1:6" ht="29.25" customHeight="1" x14ac:dyDescent="0.25">
      <c r="A15" s="6" t="s">
        <v>108</v>
      </c>
      <c r="B15" s="6" t="s">
        <v>25</v>
      </c>
      <c r="C15" s="6" t="s">
        <v>8</v>
      </c>
      <c r="D15" s="7">
        <v>410.43</v>
      </c>
      <c r="E15" s="3"/>
      <c r="F15" s="3">
        <f t="shared" si="0"/>
        <v>0</v>
      </c>
    </row>
    <row r="16" spans="1:6" ht="45" x14ac:dyDescent="0.25">
      <c r="A16" s="6" t="s">
        <v>109</v>
      </c>
      <c r="B16" s="6" t="s">
        <v>26</v>
      </c>
      <c r="C16" s="6" t="s">
        <v>7</v>
      </c>
      <c r="D16" s="7">
        <v>1014.31</v>
      </c>
      <c r="E16" s="3"/>
      <c r="F16" s="3">
        <f t="shared" si="0"/>
        <v>0</v>
      </c>
    </row>
    <row r="17" spans="1:6" x14ac:dyDescent="0.25">
      <c r="A17" s="5" t="s">
        <v>30</v>
      </c>
      <c r="B17" s="42" t="s">
        <v>31</v>
      </c>
      <c r="C17" s="43"/>
      <c r="D17" s="43"/>
      <c r="E17" s="43"/>
      <c r="F17" s="44"/>
    </row>
    <row r="18" spans="1:6" ht="45" x14ac:dyDescent="0.25">
      <c r="A18" s="6" t="s">
        <v>32</v>
      </c>
      <c r="B18" s="6" t="s">
        <v>33</v>
      </c>
      <c r="C18" s="6" t="s">
        <v>7</v>
      </c>
      <c r="D18" s="7">
        <v>4860</v>
      </c>
      <c r="E18" s="3"/>
      <c r="F18" s="3">
        <f>D18*E18</f>
        <v>0</v>
      </c>
    </row>
    <row r="19" spans="1:6" x14ac:dyDescent="0.25">
      <c r="A19" s="5" t="s">
        <v>34</v>
      </c>
      <c r="B19" s="42" t="s">
        <v>35</v>
      </c>
      <c r="C19" s="43"/>
      <c r="D19" s="43"/>
      <c r="E19" s="43"/>
      <c r="F19" s="44"/>
    </row>
    <row r="20" spans="1:6" ht="30" x14ac:dyDescent="0.25">
      <c r="A20" s="6" t="s">
        <v>36</v>
      </c>
      <c r="B20" s="6" t="s">
        <v>37</v>
      </c>
      <c r="C20" s="6" t="s">
        <v>29</v>
      </c>
      <c r="D20" s="7">
        <v>48</v>
      </c>
      <c r="E20" s="3"/>
      <c r="F20" s="3">
        <f>D20*E20</f>
        <v>0</v>
      </c>
    </row>
    <row r="21" spans="1:6" ht="29.25" customHeight="1" x14ac:dyDescent="0.25">
      <c r="A21" s="6" t="s">
        <v>110</v>
      </c>
      <c r="B21" s="6" t="s">
        <v>38</v>
      </c>
      <c r="C21" s="6" t="s">
        <v>29</v>
      </c>
      <c r="D21" s="7">
        <v>360</v>
      </c>
      <c r="E21" s="3"/>
      <c r="F21" s="3">
        <f t="shared" ref="F21:F26" si="1">D21*E21</f>
        <v>0</v>
      </c>
    </row>
    <row r="22" spans="1:6" x14ac:dyDescent="0.25">
      <c r="A22" s="6" t="s">
        <v>111</v>
      </c>
      <c r="B22" s="6" t="s">
        <v>39</v>
      </c>
      <c r="C22" s="6" t="s">
        <v>29</v>
      </c>
      <c r="D22" s="7">
        <v>375</v>
      </c>
      <c r="E22" s="3"/>
      <c r="F22" s="3">
        <f t="shared" si="1"/>
        <v>0</v>
      </c>
    </row>
    <row r="23" spans="1:6" x14ac:dyDescent="0.25">
      <c r="A23" s="6" t="s">
        <v>112</v>
      </c>
      <c r="B23" s="6" t="s">
        <v>40</v>
      </c>
      <c r="C23" s="6" t="s">
        <v>29</v>
      </c>
      <c r="D23" s="7">
        <v>378</v>
      </c>
      <c r="E23" s="3"/>
      <c r="F23" s="3">
        <f t="shared" si="1"/>
        <v>0</v>
      </c>
    </row>
    <row r="24" spans="1:6" ht="27" customHeight="1" x14ac:dyDescent="0.25">
      <c r="A24" s="6" t="s">
        <v>113</v>
      </c>
      <c r="B24" s="6" t="s">
        <v>41</v>
      </c>
      <c r="C24" s="6" t="s">
        <v>42</v>
      </c>
      <c r="D24" s="7">
        <v>302</v>
      </c>
      <c r="E24" s="3"/>
      <c r="F24" s="3">
        <f t="shared" si="1"/>
        <v>0</v>
      </c>
    </row>
    <row r="25" spans="1:6" x14ac:dyDescent="0.25">
      <c r="A25" s="6" t="s">
        <v>114</v>
      </c>
      <c r="B25" s="6" t="s">
        <v>43</v>
      </c>
      <c r="C25" s="6" t="s">
        <v>29</v>
      </c>
      <c r="D25" s="7">
        <v>6</v>
      </c>
      <c r="E25" s="3"/>
      <c r="F25" s="3">
        <f t="shared" si="1"/>
        <v>0</v>
      </c>
    </row>
    <row r="26" spans="1:6" ht="30" x14ac:dyDescent="0.25">
      <c r="A26" s="6" t="s">
        <v>115</v>
      </c>
      <c r="B26" s="6" t="s">
        <v>44</v>
      </c>
      <c r="C26" s="6" t="s">
        <v>8</v>
      </c>
      <c r="D26" s="7">
        <v>1230</v>
      </c>
      <c r="E26" s="3"/>
      <c r="F26" s="3">
        <f t="shared" si="1"/>
        <v>0</v>
      </c>
    </row>
    <row r="27" spans="1:6" x14ac:dyDescent="0.25">
      <c r="A27" s="5" t="s">
        <v>45</v>
      </c>
      <c r="B27" s="42" t="s">
        <v>46</v>
      </c>
      <c r="C27" s="43"/>
      <c r="D27" s="43"/>
      <c r="E27" s="43"/>
      <c r="F27" s="44"/>
    </row>
    <row r="28" spans="1:6" ht="45" x14ac:dyDescent="0.25">
      <c r="A28" s="6" t="s">
        <v>47</v>
      </c>
      <c r="B28" s="6" t="s">
        <v>48</v>
      </c>
      <c r="C28" s="6" t="s">
        <v>7</v>
      </c>
      <c r="D28" s="7">
        <v>2864.527</v>
      </c>
      <c r="E28" s="3"/>
      <c r="F28" s="3">
        <f>D28*E28</f>
        <v>0</v>
      </c>
    </row>
    <row r="29" spans="1:6" ht="45" x14ac:dyDescent="0.25">
      <c r="A29" s="6" t="s">
        <v>116</v>
      </c>
      <c r="B29" s="6" t="s">
        <v>49</v>
      </c>
      <c r="C29" s="6" t="s">
        <v>7</v>
      </c>
      <c r="D29" s="7">
        <v>2864.527</v>
      </c>
      <c r="E29" s="3"/>
      <c r="F29" s="3">
        <f t="shared" ref="F29:F37" si="2">D29*E29</f>
        <v>0</v>
      </c>
    </row>
    <row r="30" spans="1:6" ht="30" x14ac:dyDescent="0.25">
      <c r="A30" s="6" t="s">
        <v>117</v>
      </c>
      <c r="B30" s="6" t="s">
        <v>50</v>
      </c>
      <c r="C30" s="6" t="s">
        <v>8</v>
      </c>
      <c r="D30" s="7">
        <v>5438.36</v>
      </c>
      <c r="E30" s="3"/>
      <c r="F30" s="3">
        <f t="shared" si="2"/>
        <v>0</v>
      </c>
    </row>
    <row r="31" spans="1:6" ht="30" x14ac:dyDescent="0.25">
      <c r="A31" s="6" t="s">
        <v>118</v>
      </c>
      <c r="B31" s="6" t="s">
        <v>51</v>
      </c>
      <c r="C31" s="6" t="s">
        <v>8</v>
      </c>
      <c r="D31" s="7">
        <v>5206.83</v>
      </c>
      <c r="E31" s="3"/>
      <c r="F31" s="3">
        <f t="shared" si="2"/>
        <v>0</v>
      </c>
    </row>
    <row r="32" spans="1:6" ht="30" x14ac:dyDescent="0.25">
      <c r="A32" s="6" t="s">
        <v>119</v>
      </c>
      <c r="B32" s="6" t="s">
        <v>52</v>
      </c>
      <c r="C32" s="6" t="s">
        <v>8</v>
      </c>
      <c r="D32" s="7">
        <v>110.57</v>
      </c>
      <c r="E32" s="3"/>
      <c r="F32" s="3">
        <f t="shared" si="2"/>
        <v>0</v>
      </c>
    </row>
    <row r="33" spans="1:6" ht="30" x14ac:dyDescent="0.25">
      <c r="A33" s="6" t="s">
        <v>120</v>
      </c>
      <c r="B33" s="6" t="s">
        <v>53</v>
      </c>
      <c r="C33" s="6" t="s">
        <v>8</v>
      </c>
      <c r="D33" s="7">
        <v>3905.12</v>
      </c>
      <c r="E33" s="3"/>
      <c r="F33" s="3">
        <f t="shared" si="2"/>
        <v>0</v>
      </c>
    </row>
    <row r="34" spans="1:6" ht="30" x14ac:dyDescent="0.25">
      <c r="A34" s="6" t="s">
        <v>121</v>
      </c>
      <c r="B34" s="6" t="s">
        <v>54</v>
      </c>
      <c r="C34" s="6" t="s">
        <v>8</v>
      </c>
      <c r="D34" s="7">
        <v>113.19</v>
      </c>
      <c r="E34" s="3"/>
      <c r="F34" s="3">
        <f t="shared" si="2"/>
        <v>0</v>
      </c>
    </row>
    <row r="35" spans="1:6" ht="30" x14ac:dyDescent="0.25">
      <c r="A35" s="6" t="s">
        <v>122</v>
      </c>
      <c r="B35" s="6" t="s">
        <v>55</v>
      </c>
      <c r="C35" s="6" t="s">
        <v>8</v>
      </c>
      <c r="D35" s="7">
        <v>5680</v>
      </c>
      <c r="E35" s="3"/>
      <c r="F35" s="3">
        <f t="shared" si="2"/>
        <v>0</v>
      </c>
    </row>
    <row r="36" spans="1:6" x14ac:dyDescent="0.25">
      <c r="A36" s="6" t="s">
        <v>123</v>
      </c>
      <c r="B36" s="6" t="s">
        <v>56</v>
      </c>
      <c r="C36" s="6" t="s">
        <v>8</v>
      </c>
      <c r="D36" s="7">
        <v>34334.78</v>
      </c>
      <c r="E36" s="3"/>
      <c r="F36" s="3">
        <f t="shared" si="2"/>
        <v>0</v>
      </c>
    </row>
    <row r="37" spans="1:6" ht="30" x14ac:dyDescent="0.25">
      <c r="A37" s="6" t="s">
        <v>124</v>
      </c>
      <c r="B37" s="6" t="s">
        <v>57</v>
      </c>
      <c r="C37" s="6" t="s">
        <v>8</v>
      </c>
      <c r="D37" s="7">
        <v>24098.639999999999</v>
      </c>
      <c r="E37" s="3"/>
      <c r="F37" s="3">
        <f t="shared" si="2"/>
        <v>0</v>
      </c>
    </row>
    <row r="38" spans="1:6" x14ac:dyDescent="0.25">
      <c r="A38" s="5" t="s">
        <v>58</v>
      </c>
      <c r="B38" s="42" t="s">
        <v>59</v>
      </c>
      <c r="C38" s="43"/>
      <c r="D38" s="43"/>
      <c r="E38" s="43"/>
      <c r="F38" s="44"/>
    </row>
    <row r="39" spans="1:6" ht="45" x14ac:dyDescent="0.25">
      <c r="A39" s="6" t="s">
        <v>60</v>
      </c>
      <c r="B39" s="6" t="s">
        <v>61</v>
      </c>
      <c r="C39" s="6" t="s">
        <v>62</v>
      </c>
      <c r="D39" s="7">
        <v>2106.5839999999998</v>
      </c>
      <c r="E39" s="3"/>
      <c r="F39" s="3">
        <f>D39*E39</f>
        <v>0</v>
      </c>
    </row>
    <row r="40" spans="1:6" ht="45" x14ac:dyDescent="0.25">
      <c r="A40" s="6" t="s">
        <v>125</v>
      </c>
      <c r="B40" s="6" t="s">
        <v>63</v>
      </c>
      <c r="C40" s="6" t="s">
        <v>8</v>
      </c>
      <c r="D40" s="7">
        <v>3372.6</v>
      </c>
      <c r="E40" s="3"/>
      <c r="F40" s="3">
        <f t="shared" ref="F40:F41" si="3">D40*E40</f>
        <v>0</v>
      </c>
    </row>
    <row r="41" spans="1:6" ht="45" x14ac:dyDescent="0.25">
      <c r="A41" s="6" t="s">
        <v>126</v>
      </c>
      <c r="B41" s="6" t="s">
        <v>64</v>
      </c>
      <c r="C41" s="6" t="s">
        <v>8</v>
      </c>
      <c r="D41" s="7">
        <v>27057.06</v>
      </c>
      <c r="E41" s="3"/>
      <c r="F41" s="3">
        <f t="shared" si="3"/>
        <v>0</v>
      </c>
    </row>
    <row r="42" spans="1:6" x14ac:dyDescent="0.25">
      <c r="A42" s="5" t="s">
        <v>65</v>
      </c>
      <c r="B42" s="42" t="s">
        <v>66</v>
      </c>
      <c r="C42" s="43"/>
      <c r="D42" s="43"/>
      <c r="E42" s="43"/>
      <c r="F42" s="44"/>
    </row>
    <row r="43" spans="1:6" ht="30" x14ac:dyDescent="0.25">
      <c r="A43" s="6" t="s">
        <v>67</v>
      </c>
      <c r="B43" s="6" t="s">
        <v>68</v>
      </c>
      <c r="C43" s="6" t="s">
        <v>8</v>
      </c>
      <c r="D43" s="7">
        <v>5871</v>
      </c>
      <c r="E43" s="3"/>
      <c r="F43" s="3">
        <f>D43*E43</f>
        <v>0</v>
      </c>
    </row>
    <row r="44" spans="1:6" ht="30" x14ac:dyDescent="0.25">
      <c r="A44" s="6" t="s">
        <v>127</v>
      </c>
      <c r="B44" s="6" t="s">
        <v>69</v>
      </c>
      <c r="C44" s="6" t="s">
        <v>8</v>
      </c>
      <c r="D44" s="7">
        <v>113.19</v>
      </c>
      <c r="E44" s="3"/>
      <c r="F44" s="3">
        <f t="shared" ref="F44:F45" si="4">D44*E44</f>
        <v>0</v>
      </c>
    </row>
    <row r="45" spans="1:6" ht="30" x14ac:dyDescent="0.25">
      <c r="A45" s="6" t="s">
        <v>128</v>
      </c>
      <c r="B45" s="6" t="s">
        <v>70</v>
      </c>
      <c r="C45" s="6" t="s">
        <v>8</v>
      </c>
      <c r="D45" s="7">
        <v>2559.75</v>
      </c>
      <c r="E45" s="3"/>
      <c r="F45" s="3">
        <f t="shared" si="4"/>
        <v>0</v>
      </c>
    </row>
    <row r="46" spans="1:6" x14ac:dyDescent="0.25">
      <c r="A46" s="5" t="s">
        <v>71</v>
      </c>
      <c r="B46" s="42" t="s">
        <v>72</v>
      </c>
      <c r="C46" s="43"/>
      <c r="D46" s="43"/>
      <c r="E46" s="43"/>
      <c r="F46" s="44"/>
    </row>
    <row r="47" spans="1:6" ht="30" x14ac:dyDescent="0.25">
      <c r="A47" s="6" t="s">
        <v>73</v>
      </c>
      <c r="B47" s="6" t="s">
        <v>74</v>
      </c>
      <c r="C47" s="6" t="s">
        <v>8</v>
      </c>
      <c r="D47" s="7">
        <v>110.57</v>
      </c>
      <c r="E47" s="3"/>
      <c r="F47" s="3">
        <f>D47*E47</f>
        <v>0</v>
      </c>
    </row>
    <row r="48" spans="1:6" x14ac:dyDescent="0.25">
      <c r="A48" s="6" t="s">
        <v>129</v>
      </c>
      <c r="B48" s="6" t="s">
        <v>75</v>
      </c>
      <c r="C48" s="6" t="s">
        <v>8</v>
      </c>
      <c r="D48" s="7">
        <v>354.33</v>
      </c>
      <c r="E48" s="3"/>
      <c r="F48" s="3">
        <f t="shared" ref="F48:F52" si="5">D48*E48</f>
        <v>0</v>
      </c>
    </row>
    <row r="49" spans="1:6" x14ac:dyDescent="0.25">
      <c r="A49" s="6" t="s">
        <v>130</v>
      </c>
      <c r="B49" s="6" t="s">
        <v>76</v>
      </c>
      <c r="C49" s="6" t="s">
        <v>7</v>
      </c>
      <c r="D49" s="7">
        <v>5.24</v>
      </c>
      <c r="E49" s="3"/>
      <c r="F49" s="3">
        <f t="shared" si="5"/>
        <v>0</v>
      </c>
    </row>
    <row r="50" spans="1:6" ht="30" x14ac:dyDescent="0.25">
      <c r="A50" s="6" t="s">
        <v>131</v>
      </c>
      <c r="B50" s="6" t="s">
        <v>77</v>
      </c>
      <c r="C50" s="6" t="s">
        <v>29</v>
      </c>
      <c r="D50" s="7">
        <v>131</v>
      </c>
      <c r="E50" s="3"/>
      <c r="F50" s="3">
        <f t="shared" si="5"/>
        <v>0</v>
      </c>
    </row>
    <row r="51" spans="1:6" x14ac:dyDescent="0.25">
      <c r="A51" s="6" t="s">
        <v>132</v>
      </c>
      <c r="B51" s="6" t="s">
        <v>78</v>
      </c>
      <c r="C51" s="6" t="s">
        <v>7</v>
      </c>
      <c r="D51" s="7">
        <v>22.4</v>
      </c>
      <c r="E51" s="3"/>
      <c r="F51" s="3">
        <f t="shared" si="5"/>
        <v>0</v>
      </c>
    </row>
    <row r="52" spans="1:6" ht="45" x14ac:dyDescent="0.25">
      <c r="A52" s="6" t="s">
        <v>133</v>
      </c>
      <c r="B52" s="8" t="s">
        <v>79</v>
      </c>
      <c r="C52" s="8" t="s">
        <v>29</v>
      </c>
      <c r="D52" s="9">
        <v>280</v>
      </c>
      <c r="E52" s="3"/>
      <c r="F52" s="3">
        <f t="shared" si="5"/>
        <v>0</v>
      </c>
    </row>
    <row r="53" spans="1:6" x14ac:dyDescent="0.25">
      <c r="A53" s="5" t="s">
        <v>80</v>
      </c>
      <c r="B53" s="42" t="s">
        <v>81</v>
      </c>
      <c r="C53" s="43"/>
      <c r="D53" s="43"/>
      <c r="E53" s="43"/>
      <c r="F53" s="44"/>
    </row>
    <row r="54" spans="1:6" ht="30" x14ac:dyDescent="0.25">
      <c r="A54" s="6" t="s">
        <v>82</v>
      </c>
      <c r="B54" s="6" t="s">
        <v>83</v>
      </c>
      <c r="C54" s="6" t="s">
        <v>84</v>
      </c>
      <c r="D54" s="7">
        <v>42</v>
      </c>
      <c r="E54" s="3"/>
      <c r="F54" s="3">
        <f>D54*E54</f>
        <v>0</v>
      </c>
    </row>
    <row r="55" spans="1:6" ht="30" x14ac:dyDescent="0.25">
      <c r="A55" s="6" t="s">
        <v>134</v>
      </c>
      <c r="B55" s="6" t="s">
        <v>85</v>
      </c>
      <c r="C55" s="6" t="s">
        <v>42</v>
      </c>
      <c r="D55" s="7">
        <v>42</v>
      </c>
      <c r="E55" s="3"/>
      <c r="F55" s="3">
        <f t="shared" ref="F55:F58" si="6">D55*E55</f>
        <v>0</v>
      </c>
    </row>
    <row r="56" spans="1:6" ht="30" x14ac:dyDescent="0.25">
      <c r="A56" s="6" t="s">
        <v>135</v>
      </c>
      <c r="B56" s="6" t="s">
        <v>86</v>
      </c>
      <c r="C56" s="6" t="s">
        <v>42</v>
      </c>
      <c r="D56" s="7">
        <v>42</v>
      </c>
      <c r="E56" s="3"/>
      <c r="F56" s="3">
        <f t="shared" si="6"/>
        <v>0</v>
      </c>
    </row>
    <row r="57" spans="1:6" x14ac:dyDescent="0.25">
      <c r="A57" s="6" t="s">
        <v>136</v>
      </c>
      <c r="B57" s="6" t="s">
        <v>87</v>
      </c>
      <c r="C57" s="6" t="s">
        <v>6</v>
      </c>
      <c r="D57" s="7">
        <v>42</v>
      </c>
      <c r="E57" s="3"/>
      <c r="F57" s="3">
        <f t="shared" si="6"/>
        <v>0</v>
      </c>
    </row>
    <row r="58" spans="1:6" x14ac:dyDescent="0.25">
      <c r="A58" s="6"/>
      <c r="B58" s="6"/>
      <c r="C58" s="6" t="s">
        <v>88</v>
      </c>
      <c r="D58" s="7">
        <v>84</v>
      </c>
      <c r="E58" s="3"/>
      <c r="F58" s="3">
        <f t="shared" si="6"/>
        <v>0</v>
      </c>
    </row>
    <row r="59" spans="1:6" x14ac:dyDescent="0.25">
      <c r="A59" s="37" t="s">
        <v>10</v>
      </c>
      <c r="B59" s="37"/>
      <c r="C59" s="37"/>
      <c r="D59" s="37"/>
      <c r="E59" s="37"/>
      <c r="F59" s="4">
        <f>SUM(F5:F58)</f>
        <v>0</v>
      </c>
    </row>
    <row r="60" spans="1:6" x14ac:dyDescent="0.25">
      <c r="A60" s="38" t="s">
        <v>9</v>
      </c>
      <c r="B60" s="38"/>
      <c r="C60" s="38"/>
      <c r="D60" s="38"/>
      <c r="E60" s="38"/>
      <c r="F60" s="4">
        <f>F59*0.23</f>
        <v>0</v>
      </c>
    </row>
    <row r="61" spans="1:6" x14ac:dyDescent="0.25">
      <c r="A61" s="32" t="s">
        <v>11</v>
      </c>
      <c r="B61" s="32"/>
      <c r="C61" s="32"/>
      <c r="D61" s="32"/>
      <c r="E61" s="32"/>
      <c r="F61" s="4">
        <f>F59+F60</f>
        <v>0</v>
      </c>
    </row>
    <row r="65" spans="2:6" x14ac:dyDescent="0.25">
      <c r="B65" s="27"/>
      <c r="E65" s="28"/>
      <c r="F65" s="28"/>
    </row>
    <row r="66" spans="2:6" x14ac:dyDescent="0.25">
      <c r="B66" t="s">
        <v>150</v>
      </c>
      <c r="E66" s="31" t="s">
        <v>151</v>
      </c>
      <c r="F66" s="31"/>
    </row>
  </sheetData>
  <mergeCells count="15">
    <mergeCell ref="E66:F66"/>
    <mergeCell ref="A61:E61"/>
    <mergeCell ref="E1:F1"/>
    <mergeCell ref="A2:F2"/>
    <mergeCell ref="A3:F3"/>
    <mergeCell ref="A59:E59"/>
    <mergeCell ref="A60:E60"/>
    <mergeCell ref="B5:F5"/>
    <mergeCell ref="B19:F19"/>
    <mergeCell ref="B17:F17"/>
    <mergeCell ref="B27:F27"/>
    <mergeCell ref="B38:F38"/>
    <mergeCell ref="B42:F42"/>
    <mergeCell ref="B46:F46"/>
    <mergeCell ref="B53:F53"/>
  </mergeCells>
  <printOptions headings="1"/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selection activeCell="B43" sqref="B43"/>
    </sheetView>
  </sheetViews>
  <sheetFormatPr defaultRowHeight="15" x14ac:dyDescent="0.25"/>
  <cols>
    <col min="1" max="1" width="7.42578125" customWidth="1"/>
    <col min="2" max="2" width="56" customWidth="1"/>
    <col min="4" max="4" width="13" customWidth="1"/>
    <col min="5" max="5" width="13.42578125" customWidth="1"/>
    <col min="6" max="6" width="11.85546875" customWidth="1"/>
  </cols>
  <sheetData>
    <row r="1" spans="1:6" ht="15.75" x14ac:dyDescent="0.25">
      <c r="B1" s="24" t="s">
        <v>147</v>
      </c>
      <c r="C1" s="24"/>
      <c r="D1" s="24"/>
      <c r="E1" s="45" t="s">
        <v>148</v>
      </c>
      <c r="F1" s="45"/>
    </row>
    <row r="2" spans="1:6" ht="15.75" x14ac:dyDescent="0.25">
      <c r="A2" s="34" t="s">
        <v>153</v>
      </c>
      <c r="B2" s="34"/>
      <c r="C2" s="34"/>
      <c r="D2" s="34"/>
      <c r="E2" s="34"/>
      <c r="F2" s="34"/>
    </row>
    <row r="3" spans="1:6" ht="31.5" customHeight="1" x14ac:dyDescent="0.25">
      <c r="A3" s="35" t="s">
        <v>154</v>
      </c>
      <c r="B3" s="34"/>
      <c r="C3" s="34"/>
      <c r="D3" s="34"/>
      <c r="E3" s="34"/>
      <c r="F3" s="34"/>
    </row>
    <row r="4" spans="1:6" x14ac:dyDescent="0.25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x14ac:dyDescent="0.25">
      <c r="A5" s="5" t="s">
        <v>13</v>
      </c>
      <c r="B5" s="49" t="s">
        <v>89</v>
      </c>
      <c r="C5" s="50"/>
      <c r="D5" s="50"/>
      <c r="E5" s="50"/>
      <c r="F5" s="51"/>
    </row>
    <row r="6" spans="1:6" x14ac:dyDescent="0.25">
      <c r="A6" s="6" t="s">
        <v>12</v>
      </c>
      <c r="B6" s="10" t="s">
        <v>90</v>
      </c>
      <c r="C6" s="10" t="s">
        <v>6</v>
      </c>
      <c r="D6" s="12">
        <v>29</v>
      </c>
      <c r="E6" s="11"/>
      <c r="F6" s="11">
        <f>D6*E6</f>
        <v>0</v>
      </c>
    </row>
    <row r="7" spans="1:6" x14ac:dyDescent="0.25">
      <c r="A7" s="6" t="s">
        <v>30</v>
      </c>
      <c r="B7" s="10" t="s">
        <v>91</v>
      </c>
      <c r="C7" s="10" t="s">
        <v>6</v>
      </c>
      <c r="D7" s="12">
        <v>61</v>
      </c>
      <c r="E7" s="11"/>
      <c r="F7" s="11">
        <f t="shared" ref="F7:F14" si="0">D7*E7</f>
        <v>0</v>
      </c>
    </row>
    <row r="8" spans="1:6" x14ac:dyDescent="0.25">
      <c r="A8" s="6" t="s">
        <v>34</v>
      </c>
      <c r="B8" s="10" t="s">
        <v>92</v>
      </c>
      <c r="C8" s="10" t="s">
        <v>6</v>
      </c>
      <c r="D8" s="12">
        <v>61</v>
      </c>
      <c r="E8" s="11"/>
      <c r="F8" s="11">
        <f t="shared" si="0"/>
        <v>0</v>
      </c>
    </row>
    <row r="9" spans="1:6" ht="30" x14ac:dyDescent="0.25">
      <c r="A9" s="6" t="s">
        <v>45</v>
      </c>
      <c r="B9" s="10" t="s">
        <v>93</v>
      </c>
      <c r="C9" s="10" t="s">
        <v>6</v>
      </c>
      <c r="D9" s="12">
        <v>68</v>
      </c>
      <c r="E9" s="11"/>
      <c r="F9" s="11">
        <f t="shared" si="0"/>
        <v>0</v>
      </c>
    </row>
    <row r="10" spans="1:6" x14ac:dyDescent="0.25">
      <c r="A10" s="6" t="s">
        <v>58</v>
      </c>
      <c r="B10" s="10" t="s">
        <v>94</v>
      </c>
      <c r="C10" s="10" t="s">
        <v>42</v>
      </c>
      <c r="D10" s="12">
        <v>2</v>
      </c>
      <c r="E10" s="11"/>
      <c r="F10" s="11">
        <f t="shared" si="0"/>
        <v>0</v>
      </c>
    </row>
    <row r="11" spans="1:6" x14ac:dyDescent="0.25">
      <c r="A11" s="5" t="s">
        <v>13</v>
      </c>
      <c r="B11" s="46" t="s">
        <v>95</v>
      </c>
      <c r="C11" s="47"/>
      <c r="D11" s="47"/>
      <c r="E11" s="47"/>
      <c r="F11" s="48"/>
    </row>
    <row r="12" spans="1:6" ht="30" x14ac:dyDescent="0.25">
      <c r="A12" s="6" t="s">
        <v>65</v>
      </c>
      <c r="B12" s="10" t="s">
        <v>96</v>
      </c>
      <c r="C12" s="10" t="s">
        <v>8</v>
      </c>
      <c r="D12" s="12">
        <v>43</v>
      </c>
      <c r="E12" s="11"/>
      <c r="F12" s="11">
        <f t="shared" si="0"/>
        <v>0</v>
      </c>
    </row>
    <row r="13" spans="1:6" x14ac:dyDescent="0.25">
      <c r="A13" s="5" t="s">
        <v>13</v>
      </c>
      <c r="B13" s="46" t="s">
        <v>97</v>
      </c>
      <c r="C13" s="47"/>
      <c r="D13" s="47"/>
      <c r="E13" s="47"/>
      <c r="F13" s="48"/>
    </row>
    <row r="14" spans="1:6" x14ac:dyDescent="0.25">
      <c r="A14" s="6" t="s">
        <v>71</v>
      </c>
      <c r="B14" s="6" t="s">
        <v>98</v>
      </c>
      <c r="C14" s="6" t="s">
        <v>29</v>
      </c>
      <c r="D14" s="7">
        <v>54</v>
      </c>
      <c r="E14" s="3"/>
      <c r="F14" s="3">
        <f t="shared" si="0"/>
        <v>0</v>
      </c>
    </row>
    <row r="15" spans="1:6" x14ac:dyDescent="0.25">
      <c r="A15" s="6" t="s">
        <v>80</v>
      </c>
      <c r="B15" s="6" t="s">
        <v>99</v>
      </c>
      <c r="C15" s="6" t="s">
        <v>29</v>
      </c>
      <c r="D15" s="7">
        <v>144</v>
      </c>
      <c r="E15" s="3"/>
      <c r="F15" s="3">
        <f t="shared" ref="F15" si="1">D15*E15</f>
        <v>0</v>
      </c>
    </row>
    <row r="16" spans="1:6" x14ac:dyDescent="0.25">
      <c r="A16" s="37" t="s">
        <v>10</v>
      </c>
      <c r="B16" s="37"/>
      <c r="C16" s="37"/>
      <c r="D16" s="37"/>
      <c r="E16" s="37"/>
      <c r="F16" s="4">
        <f>SUM(F6:F10,F12,F14:F15)</f>
        <v>0</v>
      </c>
    </row>
    <row r="17" spans="1:6" x14ac:dyDescent="0.25">
      <c r="A17" s="38" t="s">
        <v>9</v>
      </c>
      <c r="B17" s="38"/>
      <c r="C17" s="38"/>
      <c r="D17" s="38"/>
      <c r="E17" s="38"/>
      <c r="F17" s="4">
        <f>F16*0.23</f>
        <v>0</v>
      </c>
    </row>
    <row r="18" spans="1:6" x14ac:dyDescent="0.25">
      <c r="A18" s="32" t="s">
        <v>11</v>
      </c>
      <c r="B18" s="32"/>
      <c r="C18" s="32"/>
      <c r="D18" s="32"/>
      <c r="E18" s="32"/>
      <c r="F18" s="4">
        <f>F16+F17</f>
        <v>0</v>
      </c>
    </row>
    <row r="22" spans="1:6" x14ac:dyDescent="0.25">
      <c r="B22" s="28"/>
      <c r="E22" s="28"/>
      <c r="F22" s="28"/>
    </row>
    <row r="23" spans="1:6" x14ac:dyDescent="0.25">
      <c r="B23" t="s">
        <v>155</v>
      </c>
      <c r="E23" s="31" t="s">
        <v>151</v>
      </c>
      <c r="F23" s="31"/>
    </row>
  </sheetData>
  <mergeCells count="10">
    <mergeCell ref="E1:F1"/>
    <mergeCell ref="E23:F23"/>
    <mergeCell ref="B13:F13"/>
    <mergeCell ref="A16:E16"/>
    <mergeCell ref="A17:E17"/>
    <mergeCell ref="A18:E18"/>
    <mergeCell ref="A2:F2"/>
    <mergeCell ref="A3:F3"/>
    <mergeCell ref="B5:F5"/>
    <mergeCell ref="B11:F11"/>
  </mergeCells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zoomScaleNormal="100" workbookViewId="0">
      <selection activeCell="E11" sqref="E11"/>
    </sheetView>
  </sheetViews>
  <sheetFormatPr defaultRowHeight="15" x14ac:dyDescent="0.25"/>
  <cols>
    <col min="2" max="2" width="84" customWidth="1"/>
    <col min="3" max="3" width="30.85546875" customWidth="1"/>
  </cols>
  <sheetData>
    <row r="1" spans="1:3" x14ac:dyDescent="0.25">
      <c r="A1" s="53" t="s">
        <v>147</v>
      </c>
      <c r="B1" s="53"/>
      <c r="C1" s="18" t="s">
        <v>148</v>
      </c>
    </row>
    <row r="2" spans="1:3" ht="20.25" x14ac:dyDescent="0.25">
      <c r="A2" s="54" t="s">
        <v>137</v>
      </c>
      <c r="B2" s="54"/>
      <c r="C2" s="54"/>
    </row>
    <row r="3" spans="1:3" ht="16.5" x14ac:dyDescent="0.25">
      <c r="A3" s="55" t="s">
        <v>138</v>
      </c>
      <c r="B3" s="55"/>
      <c r="C3" s="55"/>
    </row>
    <row r="4" spans="1:3" ht="43.5" customHeight="1" x14ac:dyDescent="0.25">
      <c r="A4" s="56" t="s">
        <v>156</v>
      </c>
      <c r="B4" s="56"/>
      <c r="C4" s="56"/>
    </row>
    <row r="5" spans="1:3" x14ac:dyDescent="0.25">
      <c r="A5" s="13"/>
      <c r="B5" s="13"/>
      <c r="C5" s="13"/>
    </row>
    <row r="6" spans="1:3" x14ac:dyDescent="0.25">
      <c r="A6" s="14" t="s">
        <v>139</v>
      </c>
      <c r="B6" s="14" t="s">
        <v>140</v>
      </c>
      <c r="C6" s="19" t="s">
        <v>141</v>
      </c>
    </row>
    <row r="7" spans="1:3" x14ac:dyDescent="0.25">
      <c r="A7" s="15">
        <v>1</v>
      </c>
      <c r="B7" s="15">
        <v>2</v>
      </c>
      <c r="C7" s="20">
        <v>3</v>
      </c>
    </row>
    <row r="8" spans="1:3" ht="45" customHeight="1" x14ac:dyDescent="0.25">
      <c r="A8" s="16">
        <v>1</v>
      </c>
      <c r="B8" s="17" t="s">
        <v>142</v>
      </c>
      <c r="C8" s="21"/>
    </row>
    <row r="9" spans="1:3" ht="58.5" customHeight="1" x14ac:dyDescent="0.25">
      <c r="A9" s="16">
        <v>2</v>
      </c>
      <c r="B9" s="17" t="s">
        <v>146</v>
      </c>
      <c r="C9" s="21"/>
    </row>
    <row r="10" spans="1:3" ht="21.75" customHeight="1" x14ac:dyDescent="0.25">
      <c r="A10" s="52" t="s">
        <v>143</v>
      </c>
      <c r="B10" s="52"/>
      <c r="C10" s="22"/>
    </row>
    <row r="11" spans="1:3" ht="21.75" customHeight="1" x14ac:dyDescent="0.25">
      <c r="A11" s="52" t="s">
        <v>144</v>
      </c>
      <c r="B11" s="52"/>
      <c r="C11" s="22"/>
    </row>
    <row r="12" spans="1:3" ht="23.25" customHeight="1" x14ac:dyDescent="0.25">
      <c r="A12" s="52" t="s">
        <v>145</v>
      </c>
      <c r="B12" s="52"/>
      <c r="C12" s="22"/>
    </row>
    <row r="16" spans="1:3" x14ac:dyDescent="0.25">
      <c r="B16" s="28"/>
      <c r="C16" s="28"/>
    </row>
    <row r="17" spans="2:3" x14ac:dyDescent="0.25">
      <c r="B17" s="30" t="s">
        <v>155</v>
      </c>
      <c r="C17" s="29" t="s">
        <v>151</v>
      </c>
    </row>
  </sheetData>
  <mergeCells count="7">
    <mergeCell ref="A11:B11"/>
    <mergeCell ref="A12:B12"/>
    <mergeCell ref="A1:B1"/>
    <mergeCell ref="A2:C2"/>
    <mergeCell ref="A3:C3"/>
    <mergeCell ref="A4:C4"/>
    <mergeCell ref="A10:B10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Część Drogowa</vt:lpstr>
      <vt:lpstr>Onakowanie</vt:lpstr>
      <vt:lpstr>Arkusz1</vt:lpstr>
      <vt:lpstr>Arkusz1!Obszar_wydruku</vt:lpstr>
      <vt:lpstr>'Część Drogowa'!Obszar_wydruku</vt:lpstr>
      <vt:lpstr>Onakowanie!Obszar_wydruku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win</cp:lastModifiedBy>
  <cp:lastPrinted>2019-05-20T10:16:32Z</cp:lastPrinted>
  <dcterms:created xsi:type="dcterms:W3CDTF">2019-01-16T06:33:05Z</dcterms:created>
  <dcterms:modified xsi:type="dcterms:W3CDTF">2019-05-20T10:21:50Z</dcterms:modified>
</cp:coreProperties>
</file>